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4720" windowHeight="12228" activeTab="1"/>
  </bookViews>
  <sheets>
    <sheet name="Eksisterende og fremtidige " sheetId="1" r:id="rId1"/>
    <sheet name="Eksempel på udfyldning af ark" sheetId="2" r:id="rId2"/>
  </sheets>
  <definedNames>
    <definedName name="_xlnm.Print_Area" localSheetId="1">'Eksempel på udfyldning af ark'!$A$2:$E$46</definedName>
    <definedName name="_xlnm.Print_Area" localSheetId="0">'Eksisterende og fremtidige '!$A$2:$E$46</definedName>
  </definedNames>
  <calcPr fullCalcOnLoad="1"/>
</workbook>
</file>

<file path=xl/sharedStrings.xml><?xml version="1.0" encoding="utf-8"?>
<sst xmlns="http://schemas.openxmlformats.org/spreadsheetml/2006/main" count="108" uniqueCount="46">
  <si>
    <t>l/s</t>
  </si>
  <si>
    <t>Sag:</t>
  </si>
  <si>
    <t>Adresse:</t>
  </si>
  <si>
    <t>Matr.nr.:</t>
  </si>
  <si>
    <t>Bebyggelse:</t>
  </si>
  <si>
    <t>Overfladeart</t>
  </si>
  <si>
    <t>Afløbskoefficient</t>
  </si>
  <si>
    <t>Befæstede områder (asfalt, beton o. lign.)</t>
  </si>
  <si>
    <t>Tagflader</t>
  </si>
  <si>
    <t>Flisebelægning</t>
  </si>
  <si>
    <t>Grusmacadam (komprimeret SG o. lign.)</t>
  </si>
  <si>
    <t>Græsarmering</t>
  </si>
  <si>
    <t>Grusarealer</t>
  </si>
  <si>
    <t>Grønne områder</t>
  </si>
  <si>
    <t>Afløbsko-efficient</t>
  </si>
  <si>
    <r>
      <t xml:space="preserve">Der </t>
    </r>
    <r>
      <rPr>
        <b/>
        <sz val="11"/>
        <rFont val="Verdana"/>
        <family val="2"/>
      </rPr>
      <t>skal</t>
    </r>
    <r>
      <rPr>
        <sz val="11"/>
        <rFont val="Verdana"/>
        <family val="2"/>
      </rPr>
      <t xml:space="preserve"> benyttes nedenstående afløbskoefficienter til regnvandsafledningen</t>
    </r>
  </si>
  <si>
    <t>Areal</t>
  </si>
  <si>
    <t>Reduceret areal</t>
  </si>
  <si>
    <t>Regnvand i alt</t>
  </si>
  <si>
    <t>Hydrologisk reduktionsfaktor = 1,0</t>
  </si>
  <si>
    <r>
      <t>Beregnet middel afløbskoefficient (</t>
    </r>
    <r>
      <rPr>
        <sz val="12"/>
        <rFont val="Arial"/>
        <family val="2"/>
      </rPr>
      <t>φ</t>
    </r>
    <r>
      <rPr>
        <sz val="8"/>
        <rFont val="Arial"/>
        <family val="2"/>
      </rPr>
      <t>m</t>
    </r>
    <r>
      <rPr>
        <sz val="11"/>
        <rFont val="Verdana"/>
        <family val="2"/>
      </rPr>
      <t>):</t>
    </r>
  </si>
  <si>
    <t>φ</t>
  </si>
  <si>
    <r>
      <t>m</t>
    </r>
    <r>
      <rPr>
        <sz val="10"/>
        <rFont val="Arial"/>
        <family val="2"/>
      </rPr>
      <t>²</t>
    </r>
  </si>
  <si>
    <t>Samlet areal (A):</t>
  </si>
  <si>
    <t>Samlet afløb (Q):</t>
  </si>
  <si>
    <t>(l/s/ha i 10 min.)</t>
  </si>
  <si>
    <t>Dimensionsgivende regnintensitet (i):</t>
  </si>
  <si>
    <t xml:space="preserve">Tilladelig afløbskoefficient </t>
  </si>
  <si>
    <t>Hvis ejendommen ligger i fælleskloakeret opland sættes den dimensionsgivende regnintensitet til 140 l/s/ha</t>
  </si>
  <si>
    <r>
      <t xml:space="preserve">Hvis projektet er et 'barmarksprojekt', så skal eksisterende forhold </t>
    </r>
    <r>
      <rPr>
        <b/>
        <sz val="11"/>
        <rFont val="Verdana"/>
        <family val="2"/>
      </rPr>
      <t>ikke</t>
    </r>
    <r>
      <rPr>
        <sz val="11"/>
        <rFont val="Verdana"/>
        <family val="2"/>
      </rPr>
      <t xml:space="preserve"> udfyldes </t>
    </r>
  </si>
  <si>
    <r>
      <t>Beregnet middel afløbskoefficient (</t>
    </r>
    <r>
      <rPr>
        <sz val="12"/>
        <rFont val="Arial"/>
        <family val="2"/>
      </rPr>
      <t>φ</t>
    </r>
    <r>
      <rPr>
        <sz val="8"/>
        <rFont val="Arial"/>
        <family val="2"/>
      </rPr>
      <t>m</t>
    </r>
    <r>
      <rPr>
        <sz val="11"/>
        <rFont val="Verdana"/>
        <family val="2"/>
      </rPr>
      <t>):</t>
    </r>
  </si>
  <si>
    <r>
      <t>m</t>
    </r>
    <r>
      <rPr>
        <b/>
        <sz val="10"/>
        <rFont val="Arial"/>
        <family val="2"/>
      </rPr>
      <t>²</t>
    </r>
  </si>
  <si>
    <t>Eksempel på beregningsforhold</t>
  </si>
  <si>
    <t xml:space="preserve">Eksisterende forhold </t>
  </si>
  <si>
    <t xml:space="preserve">Fremtidige forhold </t>
  </si>
  <si>
    <t xml:space="preserve">Bygning </t>
  </si>
  <si>
    <t xml:space="preserve">Vej/Asfalt </t>
  </si>
  <si>
    <t>Vej/Asfalt</t>
  </si>
  <si>
    <t xml:space="preserve">Grønne områder </t>
  </si>
  <si>
    <t xml:space="preserve">Ny bygning </t>
  </si>
  <si>
    <t>Dato:</t>
  </si>
  <si>
    <t xml:space="preserve">Det er ikke muligt at oplyse en tilladelig afløbskoefficient på forhånd, da den afhænger af den hydrauliske vurdering. </t>
  </si>
  <si>
    <r>
      <t xml:space="preserve">Tag- og overfladevandsafledning for </t>
    </r>
    <r>
      <rPr>
        <b/>
        <sz val="11"/>
        <color indexed="53"/>
        <rFont val="Verdana"/>
        <family val="2"/>
      </rPr>
      <t>eksisterende</t>
    </r>
    <r>
      <rPr>
        <b/>
        <sz val="11"/>
        <rFont val="Verdana"/>
        <family val="2"/>
      </rPr>
      <t xml:space="preserve"> forhold </t>
    </r>
  </si>
  <si>
    <r>
      <t xml:space="preserve">Tag- og overfladevandsafledning for </t>
    </r>
    <r>
      <rPr>
        <b/>
        <sz val="11"/>
        <color indexed="53"/>
        <rFont val="Verdana"/>
        <family val="2"/>
      </rPr>
      <t>fremtidige</t>
    </r>
    <r>
      <rPr>
        <b/>
        <sz val="11"/>
        <rFont val="Verdana"/>
        <family val="2"/>
      </rPr>
      <t xml:space="preserve"> forhold </t>
    </r>
  </si>
  <si>
    <r>
      <t xml:space="preserve">Tag- og overfladevandsafledning for </t>
    </r>
    <r>
      <rPr>
        <b/>
        <sz val="12"/>
        <color indexed="53"/>
        <rFont val="Verdana"/>
        <family val="2"/>
      </rPr>
      <t>eksisterende</t>
    </r>
    <r>
      <rPr>
        <b/>
        <sz val="11"/>
        <rFont val="Verdana"/>
        <family val="2"/>
      </rPr>
      <t xml:space="preserve"> forhold </t>
    </r>
  </si>
  <si>
    <t xml:space="preserve">Arealopgørelse for tag- og overfladevand 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</si>
</sst>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_-;\-* #,##0_-;_-* &quot;-&quot;_-;_-@_-"/>
    <numFmt numFmtId="165" formatCode="_-* #,##0.00_-;\-* #,##0.00_-;_-* &quot;-&quot;??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#,##0.0"/>
    <numFmt numFmtId="190" formatCode="[$-406]d\.\ mmmm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i/>
      <sz val="11"/>
      <name val="Verdana"/>
      <family val="2"/>
    </font>
    <font>
      <b/>
      <sz val="12"/>
      <name val="Arial"/>
      <family val="2"/>
    </font>
    <font>
      <sz val="9.5"/>
      <name val="Verdana"/>
      <family val="2"/>
    </font>
    <font>
      <b/>
      <sz val="11"/>
      <color indexed="53"/>
      <name val="Verdana"/>
      <family val="2"/>
    </font>
    <font>
      <i/>
      <sz val="10"/>
      <name val="Verdana"/>
      <family val="2"/>
    </font>
    <font>
      <b/>
      <sz val="12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53"/>
      <name val="Arial"/>
      <family val="2"/>
    </font>
    <font>
      <b/>
      <sz val="11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b/>
      <sz val="12"/>
      <color theme="9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0" borderId="3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Continuous"/>
      <protection/>
    </xf>
    <xf numFmtId="0" fontId="4" fillId="33" borderId="17" xfId="0" applyFont="1" applyFill="1" applyBorder="1" applyAlignment="1" applyProtection="1">
      <alignment horizontal="centerContinuous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2" fontId="4" fillId="33" borderId="14" xfId="0" applyNumberFormat="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2" fontId="4" fillId="33" borderId="16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2" fontId="4" fillId="33" borderId="20" xfId="0" applyNumberFormat="1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2" fontId="4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2" fontId="4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6" fillId="33" borderId="18" xfId="0" applyFont="1" applyFill="1" applyBorder="1" applyAlignment="1" applyProtection="1">
      <alignment horizontal="center" vertical="top"/>
      <protection/>
    </xf>
    <xf numFmtId="0" fontId="0" fillId="33" borderId="18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0" xfId="0" applyFont="1" applyFill="1" applyBorder="1" applyAlignment="1" applyProtection="1">
      <alignment horizontal="center" vertical="top" wrapText="1"/>
      <protection/>
    </xf>
    <xf numFmtId="0" fontId="10" fillId="33" borderId="18" xfId="0" applyFont="1" applyFill="1" applyBorder="1" applyAlignment="1" applyProtection="1">
      <alignment horizontal="center" vertical="top"/>
      <protection/>
    </xf>
    <xf numFmtId="0" fontId="11" fillId="33" borderId="18" xfId="0" applyFont="1" applyFill="1" applyBorder="1" applyAlignment="1" applyProtection="1">
      <alignment horizontal="center" vertical="top" wrapText="1"/>
      <protection/>
    </xf>
    <xf numFmtId="0" fontId="10" fillId="33" borderId="22" xfId="0" applyFont="1" applyFill="1" applyBorder="1" applyAlignment="1" applyProtection="1">
      <alignment horizontal="center" vertical="top" wrapText="1"/>
      <protection/>
    </xf>
    <xf numFmtId="0" fontId="10" fillId="33" borderId="20" xfId="0" applyFont="1" applyFill="1" applyBorder="1" applyAlignment="1" applyProtection="1">
      <alignment horizontal="center" vertical="top" wrapText="1"/>
      <protection/>
    </xf>
    <xf numFmtId="3" fontId="4" fillId="33" borderId="22" xfId="0" applyNumberFormat="1" applyFont="1" applyFill="1" applyBorder="1" applyAlignment="1" applyProtection="1">
      <alignment horizontal="right"/>
      <protection/>
    </xf>
    <xf numFmtId="189" fontId="4" fillId="33" borderId="22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4" fillId="33" borderId="23" xfId="0" applyNumberFormat="1" applyFont="1" applyFill="1" applyBorder="1" applyAlignment="1" applyProtection="1">
      <alignment horizontal="right"/>
      <protection/>
    </xf>
    <xf numFmtId="189" fontId="4" fillId="33" borderId="23" xfId="0" applyNumberFormat="1" applyFont="1" applyFill="1" applyBorder="1" applyAlignment="1" applyProtection="1">
      <alignment horizontal="right"/>
      <protection/>
    </xf>
    <xf numFmtId="3" fontId="4" fillId="33" borderId="21" xfId="0" applyNumberFormat="1" applyFont="1" applyFill="1" applyBorder="1" applyAlignment="1" applyProtection="1">
      <alignment horizontal="right"/>
      <protection/>
    </xf>
    <xf numFmtId="189" fontId="4" fillId="33" borderId="14" xfId="0" applyNumberFormat="1" applyFont="1" applyFill="1" applyBorder="1" applyAlignment="1" applyProtection="1">
      <alignment horizontal="right"/>
      <protection/>
    </xf>
    <xf numFmtId="3" fontId="5" fillId="33" borderId="23" xfId="0" applyNumberFormat="1" applyFont="1" applyFill="1" applyBorder="1" applyAlignment="1" applyProtection="1">
      <alignment horizontal="right"/>
      <protection/>
    </xf>
    <xf numFmtId="189" fontId="4" fillId="33" borderId="19" xfId="0" applyNumberFormat="1" applyFont="1" applyFill="1" applyBorder="1" applyAlignment="1" applyProtection="1">
      <alignment/>
      <protection/>
    </xf>
    <xf numFmtId="189" fontId="4" fillId="33" borderId="13" xfId="0" applyNumberFormat="1" applyFont="1" applyFill="1" applyBorder="1" applyAlignment="1" applyProtection="1">
      <alignment horizontal="right"/>
      <protection/>
    </xf>
    <xf numFmtId="189" fontId="5" fillId="33" borderId="14" xfId="0" applyNumberFormat="1" applyFont="1" applyFill="1" applyBorder="1" applyAlignment="1" applyProtection="1">
      <alignment horizontal="right"/>
      <protection/>
    </xf>
    <xf numFmtId="189" fontId="5" fillId="33" borderId="13" xfId="0" applyNumberFormat="1" applyFont="1" applyFill="1" applyBorder="1" applyAlignment="1" applyProtection="1">
      <alignment horizontal="right"/>
      <protection/>
    </xf>
    <xf numFmtId="4" fontId="5" fillId="33" borderId="19" xfId="0" applyNumberFormat="1" applyFont="1" applyFill="1" applyBorder="1" applyAlignment="1" applyProtection="1">
      <alignment/>
      <protection/>
    </xf>
    <xf numFmtId="14" fontId="4" fillId="35" borderId="14" xfId="0" applyNumberFormat="1" applyFont="1" applyFill="1" applyBorder="1" applyAlignment="1" applyProtection="1">
      <alignment/>
      <protection locked="0"/>
    </xf>
    <xf numFmtId="0" fontId="4" fillId="35" borderId="22" xfId="0" applyFont="1" applyFill="1" applyBorder="1" applyAlignment="1" applyProtection="1">
      <alignment horizontal="left"/>
      <protection locked="0"/>
    </xf>
    <xf numFmtId="4" fontId="4" fillId="35" borderId="22" xfId="0" applyNumberFormat="1" applyFont="1" applyFill="1" applyBorder="1" applyAlignment="1" applyProtection="1">
      <alignment horizontal="center"/>
      <protection locked="0"/>
    </xf>
    <xf numFmtId="3" fontId="4" fillId="35" borderId="22" xfId="0" applyNumberFormat="1" applyFont="1" applyFill="1" applyBorder="1" applyAlignment="1" applyProtection="1">
      <alignment horizontal="right"/>
      <protection locked="0"/>
    </xf>
    <xf numFmtId="0" fontId="4" fillId="35" borderId="23" xfId="0" applyFont="1" applyFill="1" applyBorder="1" applyAlignment="1" applyProtection="1">
      <alignment horizontal="left"/>
      <protection locked="0"/>
    </xf>
    <xf numFmtId="4" fontId="4" fillId="35" borderId="23" xfId="0" applyNumberFormat="1" applyFont="1" applyFill="1" applyBorder="1" applyAlignment="1" applyProtection="1">
      <alignment horizontal="center"/>
      <protection locked="0"/>
    </xf>
    <xf numFmtId="3" fontId="4" fillId="35" borderId="23" xfId="0" applyNumberFormat="1" applyFont="1" applyFill="1" applyBorder="1" applyAlignment="1" applyProtection="1">
      <alignment horizontal="right"/>
      <protection locked="0"/>
    </xf>
    <xf numFmtId="4" fontId="4" fillId="35" borderId="21" xfId="0" applyNumberFormat="1" applyFont="1" applyFill="1" applyBorder="1" applyAlignment="1" applyProtection="1">
      <alignment horizontal="center"/>
      <protection locked="0"/>
    </xf>
    <xf numFmtId="3" fontId="4" fillId="35" borderId="21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16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wrapText="1"/>
      <protection/>
    </xf>
    <xf numFmtId="0" fontId="16" fillId="33" borderId="15" xfId="0" applyFont="1" applyFill="1" applyBorder="1" applyAlignment="1" applyProtection="1">
      <alignment/>
      <protection/>
    </xf>
    <xf numFmtId="4" fontId="12" fillId="33" borderId="14" xfId="0" applyNumberFormat="1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/>
      <protection locked="0"/>
    </xf>
    <xf numFmtId="0" fontId="6" fillId="36" borderId="11" xfId="0" applyFont="1" applyFill="1" applyBorder="1" applyAlignment="1" applyProtection="1">
      <alignment horizontal="center" wrapText="1"/>
      <protection/>
    </xf>
    <xf numFmtId="0" fontId="6" fillId="36" borderId="17" xfId="0" applyFont="1" applyFill="1" applyBorder="1" applyAlignment="1" applyProtection="1">
      <alignment horizontal="center" wrapText="1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2</xdr:row>
      <xdr:rowOff>114300</xdr:rowOff>
    </xdr:from>
    <xdr:to>
      <xdr:col>23</xdr:col>
      <xdr:colOff>38100</xdr:colOff>
      <xdr:row>20</xdr:row>
      <xdr:rowOff>0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rcRect b="3115"/>
        <a:stretch>
          <a:fillRect/>
        </a:stretch>
      </xdr:blipFill>
      <xdr:spPr>
        <a:xfrm>
          <a:off x="15487650" y="628650"/>
          <a:ext cx="581977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22</xdr:row>
      <xdr:rowOff>190500</xdr:rowOff>
    </xdr:from>
    <xdr:to>
      <xdr:col>23</xdr:col>
      <xdr:colOff>76200</xdr:colOff>
      <xdr:row>43</xdr:row>
      <xdr:rowOff>9525</xdr:rowOff>
    </xdr:to>
    <xdr:pic>
      <xdr:nvPicPr>
        <xdr:cNvPr id="2" name="Billede 3"/>
        <xdr:cNvPicPr preferRelativeResize="1">
          <a:picLocks noChangeAspect="1"/>
        </xdr:cNvPicPr>
      </xdr:nvPicPr>
      <xdr:blipFill>
        <a:blip r:embed="rId2"/>
        <a:srcRect b="1828"/>
        <a:stretch>
          <a:fillRect/>
        </a:stretch>
      </xdr:blipFill>
      <xdr:spPr>
        <a:xfrm>
          <a:off x="15497175" y="4867275"/>
          <a:ext cx="584835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30</xdr:row>
      <xdr:rowOff>38100</xdr:rowOff>
    </xdr:from>
    <xdr:to>
      <xdr:col>3</xdr:col>
      <xdr:colOff>19050</xdr:colOff>
      <xdr:row>33</xdr:row>
      <xdr:rowOff>19050</xdr:rowOff>
    </xdr:to>
    <xdr:sp>
      <xdr:nvSpPr>
        <xdr:cNvPr id="3" name="Ellipse 1"/>
        <xdr:cNvSpPr>
          <a:spLocks/>
        </xdr:cNvSpPr>
      </xdr:nvSpPr>
      <xdr:spPr>
        <a:xfrm>
          <a:off x="3314700" y="6238875"/>
          <a:ext cx="723900" cy="5524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28</xdr:row>
      <xdr:rowOff>57150</xdr:rowOff>
    </xdr:from>
    <xdr:to>
      <xdr:col>2</xdr:col>
      <xdr:colOff>400050</xdr:colOff>
      <xdr:row>30</xdr:row>
      <xdr:rowOff>95250</xdr:rowOff>
    </xdr:to>
    <xdr:sp>
      <xdr:nvSpPr>
        <xdr:cNvPr id="4" name="Lige forbindelse 5"/>
        <xdr:cNvSpPr>
          <a:spLocks/>
        </xdr:cNvSpPr>
      </xdr:nvSpPr>
      <xdr:spPr>
        <a:xfrm flipH="1" flipV="1">
          <a:off x="2533650" y="5876925"/>
          <a:ext cx="838200" cy="41910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133350</xdr:rowOff>
    </xdr:from>
    <xdr:to>
      <xdr:col>3</xdr:col>
      <xdr:colOff>0</xdr:colOff>
      <xdr:row>29</xdr:row>
      <xdr:rowOff>123825</xdr:rowOff>
    </xdr:to>
    <xdr:sp>
      <xdr:nvSpPr>
        <xdr:cNvPr id="5" name="Tekstfelt 6"/>
        <xdr:cNvSpPr txBox="1">
          <a:spLocks noChangeArrowheads="1"/>
        </xdr:cNvSpPr>
      </xdr:nvSpPr>
      <xdr:spPr>
        <a:xfrm>
          <a:off x="2162175" y="5381625"/>
          <a:ext cx="18573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Bemærk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det samlede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areal skal være lig med hele matrikelstørrelsen</a:t>
          </a:r>
        </a:p>
      </xdr:txBody>
    </xdr:sp>
    <xdr:clientData/>
  </xdr:twoCellAnchor>
  <xdr:twoCellAnchor>
    <xdr:from>
      <xdr:col>9</xdr:col>
      <xdr:colOff>304800</xdr:colOff>
      <xdr:row>30</xdr:row>
      <xdr:rowOff>47625</xdr:rowOff>
    </xdr:from>
    <xdr:to>
      <xdr:col>10</xdr:col>
      <xdr:colOff>19050</xdr:colOff>
      <xdr:row>33</xdr:row>
      <xdr:rowOff>19050</xdr:rowOff>
    </xdr:to>
    <xdr:sp>
      <xdr:nvSpPr>
        <xdr:cNvPr id="6" name="Ellipse 9"/>
        <xdr:cNvSpPr>
          <a:spLocks/>
        </xdr:cNvSpPr>
      </xdr:nvSpPr>
      <xdr:spPr>
        <a:xfrm>
          <a:off x="11544300" y="6248400"/>
          <a:ext cx="762000" cy="54292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1276350</xdr:colOff>
      <xdr:row>25</xdr:row>
      <xdr:rowOff>85725</xdr:rowOff>
    </xdr:from>
    <xdr:to>
      <xdr:col>9</xdr:col>
      <xdr:colOff>628650</xdr:colOff>
      <xdr:row>29</xdr:row>
      <xdr:rowOff>19050</xdr:rowOff>
    </xdr:to>
    <xdr:sp>
      <xdr:nvSpPr>
        <xdr:cNvPr id="7" name="Tekstfelt 10"/>
        <xdr:cNvSpPr txBox="1">
          <a:spLocks noChangeArrowheads="1"/>
        </xdr:cNvSpPr>
      </xdr:nvSpPr>
      <xdr:spPr>
        <a:xfrm>
          <a:off x="9544050" y="5334000"/>
          <a:ext cx="23241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Bemærk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det samlede areal skal være ens for eksisterende og fremtidige forhold</a:t>
          </a:r>
        </a:p>
      </xdr:txBody>
    </xdr:sp>
    <xdr:clientData/>
  </xdr:twoCellAnchor>
  <xdr:twoCellAnchor>
    <xdr:from>
      <xdr:col>8</xdr:col>
      <xdr:colOff>466725</xdr:colOff>
      <xdr:row>29</xdr:row>
      <xdr:rowOff>19050</xdr:rowOff>
    </xdr:from>
    <xdr:to>
      <xdr:col>9</xdr:col>
      <xdr:colOff>361950</xdr:colOff>
      <xdr:row>30</xdr:row>
      <xdr:rowOff>95250</xdr:rowOff>
    </xdr:to>
    <xdr:sp>
      <xdr:nvSpPr>
        <xdr:cNvPr id="8" name="Lige forbindelse 11"/>
        <xdr:cNvSpPr>
          <a:spLocks/>
        </xdr:cNvSpPr>
      </xdr:nvSpPr>
      <xdr:spPr>
        <a:xfrm flipH="1" flipV="1">
          <a:off x="10658475" y="6029325"/>
          <a:ext cx="942975" cy="26670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12</xdr:row>
      <xdr:rowOff>76200</xdr:rowOff>
    </xdr:from>
    <xdr:to>
      <xdr:col>21</xdr:col>
      <xdr:colOff>295275</xdr:colOff>
      <xdr:row>15</xdr:row>
      <xdr:rowOff>28575</xdr:rowOff>
    </xdr:to>
    <xdr:sp>
      <xdr:nvSpPr>
        <xdr:cNvPr id="9" name="Tekstfelt 7"/>
        <xdr:cNvSpPr txBox="1">
          <a:spLocks noChangeArrowheads="1"/>
        </xdr:cNvSpPr>
      </xdr:nvSpPr>
      <xdr:spPr>
        <a:xfrm>
          <a:off x="19173825" y="2657475"/>
          <a:ext cx="12287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Matrikelstørrelse: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40.000 m2</a:t>
          </a:r>
        </a:p>
      </xdr:txBody>
    </xdr:sp>
    <xdr:clientData/>
  </xdr:twoCellAnchor>
  <xdr:twoCellAnchor>
    <xdr:from>
      <xdr:col>19</xdr:col>
      <xdr:colOff>219075</xdr:colOff>
      <xdr:row>35</xdr:row>
      <xdr:rowOff>85725</xdr:rowOff>
    </xdr:from>
    <xdr:to>
      <xdr:col>21</xdr:col>
      <xdr:colOff>342900</xdr:colOff>
      <xdr:row>38</xdr:row>
      <xdr:rowOff>57150</xdr:rowOff>
    </xdr:to>
    <xdr:sp>
      <xdr:nvSpPr>
        <xdr:cNvPr id="10" name="Tekstfelt 13"/>
        <xdr:cNvSpPr txBox="1">
          <a:spLocks noChangeArrowheads="1"/>
        </xdr:cNvSpPr>
      </xdr:nvSpPr>
      <xdr:spPr>
        <a:xfrm>
          <a:off x="19164300" y="7239000"/>
          <a:ext cx="12858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Matrikelstørrelse: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40.000 m2</a:t>
          </a:r>
        </a:p>
      </xdr:txBody>
    </xdr:sp>
    <xdr:clientData/>
  </xdr:twoCellAnchor>
  <xdr:twoCellAnchor>
    <xdr:from>
      <xdr:col>3</xdr:col>
      <xdr:colOff>409575</xdr:colOff>
      <xdr:row>7</xdr:row>
      <xdr:rowOff>228600</xdr:rowOff>
    </xdr:from>
    <xdr:to>
      <xdr:col>4</xdr:col>
      <xdr:colOff>28575</xdr:colOff>
      <xdr:row>9</xdr:row>
      <xdr:rowOff>57150</xdr:rowOff>
    </xdr:to>
    <xdr:sp>
      <xdr:nvSpPr>
        <xdr:cNvPr id="11" name="Ellipse 14"/>
        <xdr:cNvSpPr>
          <a:spLocks/>
        </xdr:cNvSpPr>
      </xdr:nvSpPr>
      <xdr:spPr>
        <a:xfrm>
          <a:off x="4429125" y="1695450"/>
          <a:ext cx="666750" cy="37147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7</xdr:row>
      <xdr:rowOff>47625</xdr:rowOff>
    </xdr:from>
    <xdr:to>
      <xdr:col>4</xdr:col>
      <xdr:colOff>1152525</xdr:colOff>
      <xdr:row>8</xdr:row>
      <xdr:rowOff>0</xdr:rowOff>
    </xdr:to>
    <xdr:sp>
      <xdr:nvSpPr>
        <xdr:cNvPr id="12" name="Lige forbindelse 15"/>
        <xdr:cNvSpPr>
          <a:spLocks/>
        </xdr:cNvSpPr>
      </xdr:nvSpPr>
      <xdr:spPr>
        <a:xfrm flipV="1">
          <a:off x="4714875" y="1514475"/>
          <a:ext cx="1504950" cy="304800"/>
        </a:xfrm>
        <a:prstGeom prst="line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133350</xdr:rowOff>
    </xdr:from>
    <xdr:to>
      <xdr:col>5</xdr:col>
      <xdr:colOff>390525</xdr:colOff>
      <xdr:row>7</xdr:row>
      <xdr:rowOff>19050</xdr:rowOff>
    </xdr:to>
    <xdr:sp>
      <xdr:nvSpPr>
        <xdr:cNvPr id="13" name="Tekstfelt 17"/>
        <xdr:cNvSpPr txBox="1">
          <a:spLocks noChangeArrowheads="1"/>
        </xdr:cNvSpPr>
      </xdr:nvSpPr>
      <xdr:spPr>
        <a:xfrm>
          <a:off x="5067300" y="838200"/>
          <a:ext cx="24288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Bemærk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om matriklen ligger i et separatkloakeret eller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fælleskloakeret opland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Q34"/>
  <sheetViews>
    <sheetView zoomScale="50" zoomScaleNormal="50" zoomScalePageLayoutView="0" workbookViewId="0" topLeftCell="A1">
      <selection activeCell="P25" sqref="P25"/>
    </sheetView>
  </sheetViews>
  <sheetFormatPr defaultColWidth="8.7109375" defaultRowHeight="12.75"/>
  <cols>
    <col min="1" max="1" width="28.8515625" style="1" customWidth="1"/>
    <col min="2" max="4" width="15.7109375" style="1" customWidth="1"/>
    <col min="5" max="5" width="30.57421875" style="1" customWidth="1"/>
    <col min="6" max="7" width="8.7109375" style="1" customWidth="1"/>
    <col min="8" max="8" width="28.8515625" style="1" customWidth="1"/>
    <col min="9" max="11" width="15.7109375" style="1" customWidth="1"/>
    <col min="12" max="12" width="23.140625" style="1" customWidth="1"/>
    <col min="13" max="16384" width="8.7109375" style="1" customWidth="1"/>
  </cols>
  <sheetData>
    <row r="1" ht="21" customHeight="1"/>
    <row r="2" spans="1:12" ht="19.5" customHeight="1">
      <c r="A2" s="2" t="s">
        <v>45</v>
      </c>
      <c r="B2" s="3"/>
      <c r="C2" s="3"/>
      <c r="D2" s="4" t="s">
        <v>40</v>
      </c>
      <c r="E2" s="71"/>
      <c r="G2" s="5"/>
      <c r="H2" s="6" t="s">
        <v>15</v>
      </c>
      <c r="I2" s="7"/>
      <c r="J2" s="7"/>
      <c r="K2" s="7"/>
      <c r="L2" s="8"/>
    </row>
    <row r="3" spans="1:12" ht="15" customHeight="1">
      <c r="A3" s="10"/>
      <c r="B3" s="11"/>
      <c r="C3" s="11"/>
      <c r="D3" s="11"/>
      <c r="E3" s="12"/>
      <c r="G3" s="5"/>
      <c r="H3" s="13" t="s">
        <v>5</v>
      </c>
      <c r="I3" s="3"/>
      <c r="J3" s="3"/>
      <c r="K3" s="14" t="s">
        <v>6</v>
      </c>
      <c r="L3" s="15"/>
    </row>
    <row r="4" spans="1:12" ht="15" customHeight="1">
      <c r="A4" s="16" t="s">
        <v>1</v>
      </c>
      <c r="B4" s="91"/>
      <c r="C4" s="91"/>
      <c r="D4" s="91"/>
      <c r="E4" s="92"/>
      <c r="G4" s="5"/>
      <c r="H4" s="6" t="s">
        <v>7</v>
      </c>
      <c r="I4" s="7"/>
      <c r="J4" s="7"/>
      <c r="K4" s="17"/>
      <c r="L4" s="18">
        <v>0.9</v>
      </c>
    </row>
    <row r="5" spans="1:12" ht="15" customHeight="1">
      <c r="A5" s="10" t="s">
        <v>2</v>
      </c>
      <c r="B5" s="91"/>
      <c r="C5" s="91"/>
      <c r="D5" s="91"/>
      <c r="E5" s="92"/>
      <c r="G5" s="5"/>
      <c r="H5" s="10" t="s">
        <v>8</v>
      </c>
      <c r="I5" s="11"/>
      <c r="J5" s="11"/>
      <c r="K5" s="19"/>
      <c r="L5" s="20">
        <v>0.9</v>
      </c>
    </row>
    <row r="6" spans="1:17" ht="15" customHeight="1">
      <c r="A6" s="10" t="s">
        <v>3</v>
      </c>
      <c r="B6" s="91"/>
      <c r="C6" s="91"/>
      <c r="D6" s="91"/>
      <c r="E6" s="92"/>
      <c r="G6" s="5"/>
      <c r="H6" s="6" t="s">
        <v>9</v>
      </c>
      <c r="I6" s="7"/>
      <c r="J6" s="7"/>
      <c r="K6" s="17"/>
      <c r="L6" s="18">
        <v>0.7</v>
      </c>
      <c r="Q6" s="81">
        <v>110</v>
      </c>
    </row>
    <row r="7" spans="1:17" ht="15" customHeight="1">
      <c r="A7" s="10" t="s">
        <v>4</v>
      </c>
      <c r="B7" s="91"/>
      <c r="C7" s="91"/>
      <c r="D7" s="91"/>
      <c r="E7" s="92"/>
      <c r="G7" s="5"/>
      <c r="H7" s="10" t="s">
        <v>10</v>
      </c>
      <c r="I7" s="11"/>
      <c r="J7" s="11"/>
      <c r="K7" s="19"/>
      <c r="L7" s="20">
        <v>0.5</v>
      </c>
      <c r="Q7" s="81">
        <v>140</v>
      </c>
    </row>
    <row r="8" spans="1:12" ht="27" customHeight="1">
      <c r="A8" s="10" t="s">
        <v>27</v>
      </c>
      <c r="B8" s="93" t="s">
        <v>41</v>
      </c>
      <c r="C8" s="93"/>
      <c r="D8" s="93"/>
      <c r="E8" s="94"/>
      <c r="G8" s="5"/>
      <c r="H8" s="6" t="s">
        <v>11</v>
      </c>
      <c r="I8" s="7"/>
      <c r="J8" s="7"/>
      <c r="K8" s="17"/>
      <c r="L8" s="18">
        <v>0.4</v>
      </c>
    </row>
    <row r="9" spans="1:12" ht="15" customHeight="1">
      <c r="A9" s="10" t="s">
        <v>26</v>
      </c>
      <c r="B9" s="88"/>
      <c r="C9" s="21"/>
      <c r="D9" s="80">
        <v>110</v>
      </c>
      <c r="E9" s="23" t="s">
        <v>25</v>
      </c>
      <c r="G9" s="5"/>
      <c r="H9" s="6" t="s">
        <v>12</v>
      </c>
      <c r="I9" s="7"/>
      <c r="J9" s="7"/>
      <c r="K9" s="17"/>
      <c r="L9" s="18">
        <v>0.3</v>
      </c>
    </row>
    <row r="10" spans="1:12" ht="15" customHeight="1">
      <c r="A10" s="89" t="s">
        <v>28</v>
      </c>
      <c r="B10" s="82"/>
      <c r="C10" s="82"/>
      <c r="D10" s="82"/>
      <c r="E10" s="83"/>
      <c r="G10" s="5"/>
      <c r="H10" s="24" t="s">
        <v>13</v>
      </c>
      <c r="I10" s="25"/>
      <c r="J10" s="25"/>
      <c r="K10" s="26"/>
      <c r="L10" s="27">
        <v>0.1</v>
      </c>
    </row>
    <row r="11" spans="1:12" ht="15" customHeight="1">
      <c r="A11" s="28"/>
      <c r="B11" s="29"/>
      <c r="C11" s="29"/>
      <c r="D11" s="29"/>
      <c r="E11" s="30"/>
      <c r="G11" s="5"/>
      <c r="H11" s="31" t="s">
        <v>19</v>
      </c>
      <c r="I11" s="25"/>
      <c r="J11" s="25"/>
      <c r="K11" s="25"/>
      <c r="L11" s="32"/>
    </row>
    <row r="12" spans="1:12" ht="15" customHeight="1">
      <c r="A12" s="33"/>
      <c r="B12" s="34"/>
      <c r="C12" s="34"/>
      <c r="D12" s="35"/>
      <c r="E12" s="36"/>
      <c r="G12" s="5"/>
      <c r="H12" s="33"/>
      <c r="I12" s="34"/>
      <c r="J12" s="34"/>
      <c r="K12" s="35"/>
      <c r="L12" s="36"/>
    </row>
    <row r="13" spans="1:12" ht="15" customHeight="1">
      <c r="A13" s="37" t="s">
        <v>44</v>
      </c>
      <c r="B13" s="38"/>
      <c r="C13" s="38"/>
      <c r="D13" s="39"/>
      <c r="E13" s="40"/>
      <c r="G13" s="5"/>
      <c r="H13" s="37" t="s">
        <v>43</v>
      </c>
      <c r="I13" s="38"/>
      <c r="J13" s="38"/>
      <c r="K13" s="39"/>
      <c r="L13" s="40"/>
    </row>
    <row r="14" spans="1:12" ht="15" customHeight="1">
      <c r="A14" s="41" t="s">
        <v>29</v>
      </c>
      <c r="B14" s="34"/>
      <c r="C14" s="34"/>
      <c r="D14" s="42"/>
      <c r="E14" s="43"/>
      <c r="F14" s="44"/>
      <c r="G14" s="5"/>
      <c r="H14" s="41"/>
      <c r="I14" s="34"/>
      <c r="J14" s="34"/>
      <c r="K14" s="42"/>
      <c r="L14" s="43"/>
    </row>
    <row r="15" spans="1:12" ht="15" customHeight="1">
      <c r="A15" s="41"/>
      <c r="B15" s="34"/>
      <c r="C15" s="34"/>
      <c r="D15" s="42"/>
      <c r="E15" s="43"/>
      <c r="F15" s="44"/>
      <c r="G15" s="5"/>
      <c r="H15" s="41"/>
      <c r="I15" s="34"/>
      <c r="J15" s="34"/>
      <c r="K15" s="42"/>
      <c r="L15" s="43"/>
    </row>
    <row r="16" spans="1:12" ht="15" customHeight="1">
      <c r="A16" s="41"/>
      <c r="B16" s="34"/>
      <c r="C16" s="34"/>
      <c r="D16" s="34"/>
      <c r="E16" s="45"/>
      <c r="F16" s="44"/>
      <c r="G16" s="5"/>
      <c r="H16" s="41"/>
      <c r="I16" s="34"/>
      <c r="J16" s="34"/>
      <c r="K16" s="34"/>
      <c r="L16" s="45"/>
    </row>
    <row r="17" spans="1:12" ht="30" customHeight="1">
      <c r="A17" s="46" t="s">
        <v>5</v>
      </c>
      <c r="B17" s="47" t="s">
        <v>14</v>
      </c>
      <c r="C17" s="48" t="s">
        <v>16</v>
      </c>
      <c r="D17" s="49" t="s">
        <v>17</v>
      </c>
      <c r="E17" s="49" t="s">
        <v>18</v>
      </c>
      <c r="F17" s="44"/>
      <c r="H17" s="46" t="s">
        <v>5</v>
      </c>
      <c r="I17" s="47" t="s">
        <v>14</v>
      </c>
      <c r="J17" s="48" t="s">
        <v>16</v>
      </c>
      <c r="K17" s="49" t="s">
        <v>17</v>
      </c>
      <c r="L17" s="49" t="s">
        <v>18</v>
      </c>
    </row>
    <row r="18" spans="1:12" ht="15" customHeight="1">
      <c r="A18" s="50"/>
      <c r="B18" s="51" t="s">
        <v>21</v>
      </c>
      <c r="C18" s="52" t="s">
        <v>22</v>
      </c>
      <c r="D18" s="53" t="s">
        <v>22</v>
      </c>
      <c r="E18" s="53" t="s">
        <v>0</v>
      </c>
      <c r="F18" s="44"/>
      <c r="H18" s="54"/>
      <c r="I18" s="55" t="s">
        <v>21</v>
      </c>
      <c r="J18" s="56" t="s">
        <v>31</v>
      </c>
      <c r="K18" s="57" t="s">
        <v>31</v>
      </c>
      <c r="L18" s="57" t="s">
        <v>0</v>
      </c>
    </row>
    <row r="19" spans="1:12" ht="15" customHeight="1">
      <c r="A19" s="72"/>
      <c r="B19" s="73"/>
      <c r="C19" s="74"/>
      <c r="D19" s="58">
        <f aca="true" t="shared" si="0" ref="D19:D31">IF(C19="","",+C19*B19)</f>
      </c>
      <c r="E19" s="59">
        <f aca="true" t="shared" si="1" ref="E19:E31">IF(C19="","",+$D$9*D19/10000)</f>
      </c>
      <c r="F19" s="44"/>
      <c r="H19" s="72"/>
      <c r="I19" s="73"/>
      <c r="J19" s="74"/>
      <c r="K19" s="58">
        <f aca="true" t="shared" si="2" ref="K19:K24">IF(J19="","",+J19*I19)</f>
      </c>
      <c r="L19" s="59">
        <f aca="true" t="shared" si="3" ref="L19:L24">IF(J19="","",+$D$9*K19/10000)</f>
      </c>
    </row>
    <row r="20" spans="1:12" ht="15" customHeight="1">
      <c r="A20" s="75"/>
      <c r="B20" s="76"/>
      <c r="C20" s="77"/>
      <c r="D20" s="61">
        <f t="shared" si="0"/>
      </c>
      <c r="E20" s="59">
        <f t="shared" si="1"/>
      </c>
      <c r="F20" s="44"/>
      <c r="H20" s="75"/>
      <c r="I20" s="76"/>
      <c r="J20" s="77"/>
      <c r="K20" s="61">
        <f t="shared" si="2"/>
      </c>
      <c r="L20" s="59">
        <f t="shared" si="3"/>
      </c>
    </row>
    <row r="21" spans="1:12" ht="15" customHeight="1">
      <c r="A21" s="75"/>
      <c r="B21" s="76"/>
      <c r="C21" s="77"/>
      <c r="D21" s="61">
        <f t="shared" si="0"/>
      </c>
      <c r="E21" s="62">
        <f>IF(C21="","",+$D$9*D21/10000)</f>
      </c>
      <c r="H21" s="75"/>
      <c r="I21" s="76"/>
      <c r="J21" s="77"/>
      <c r="K21" s="61">
        <f t="shared" si="2"/>
      </c>
      <c r="L21" s="62">
        <f>IF(J21="","",+$D$9*K21/10000)</f>
      </c>
    </row>
    <row r="22" spans="1:12" ht="15" customHeight="1">
      <c r="A22" s="75"/>
      <c r="B22" s="76"/>
      <c r="C22" s="77"/>
      <c r="D22" s="61">
        <f t="shared" si="0"/>
      </c>
      <c r="E22" s="59">
        <f t="shared" si="1"/>
      </c>
      <c r="H22" s="75"/>
      <c r="I22" s="76"/>
      <c r="J22" s="77"/>
      <c r="K22" s="61">
        <f>IF(J22="","",+J22*I22)</f>
      </c>
      <c r="L22" s="62">
        <f>IF(J22="","",+$D$9*K22/10000)</f>
      </c>
    </row>
    <row r="23" spans="1:12" ht="15" customHeight="1">
      <c r="A23" s="75"/>
      <c r="B23" s="76"/>
      <c r="C23" s="77"/>
      <c r="D23" s="61">
        <f>IF(C23="","",+C23*B23)</f>
      </c>
      <c r="E23" s="59">
        <f>IF(C23="","",+$D$9*D23/10000)</f>
      </c>
      <c r="F23" s="44"/>
      <c r="H23" s="75"/>
      <c r="I23" s="76"/>
      <c r="J23" s="77"/>
      <c r="K23" s="61">
        <f t="shared" si="2"/>
      </c>
      <c r="L23" s="62">
        <f t="shared" si="3"/>
      </c>
    </row>
    <row r="24" spans="1:12" ht="15" customHeight="1">
      <c r="A24" s="75"/>
      <c r="B24" s="76"/>
      <c r="C24" s="77"/>
      <c r="D24" s="61">
        <f t="shared" si="0"/>
      </c>
      <c r="E24" s="62">
        <f t="shared" si="1"/>
      </c>
      <c r="F24" s="44"/>
      <c r="H24" s="75"/>
      <c r="I24" s="76"/>
      <c r="J24" s="77"/>
      <c r="K24" s="61">
        <f t="shared" si="2"/>
      </c>
      <c r="L24" s="62">
        <f t="shared" si="3"/>
      </c>
    </row>
    <row r="25" spans="1:12" ht="15" customHeight="1">
      <c r="A25" s="75"/>
      <c r="B25" s="76"/>
      <c r="C25" s="77"/>
      <c r="D25" s="61">
        <f t="shared" si="0"/>
      </c>
      <c r="E25" s="59">
        <f t="shared" si="1"/>
      </c>
      <c r="F25" s="44"/>
      <c r="H25" s="75"/>
      <c r="I25" s="76"/>
      <c r="J25" s="77"/>
      <c r="K25" s="61">
        <f aca="true" t="shared" si="4" ref="K25:K31">IF(J25="","",+J25*I25)</f>
      </c>
      <c r="L25" s="59">
        <f aca="true" t="shared" si="5" ref="L25:L31">IF(J25="","",+$D$9*K25/10000)</f>
      </c>
    </row>
    <row r="26" spans="1:12" ht="15" customHeight="1">
      <c r="A26" s="75"/>
      <c r="B26" s="76"/>
      <c r="C26" s="77"/>
      <c r="D26" s="61">
        <f t="shared" si="0"/>
      </c>
      <c r="E26" s="59">
        <f t="shared" si="1"/>
      </c>
      <c r="H26" s="75"/>
      <c r="I26" s="76"/>
      <c r="J26" s="77"/>
      <c r="K26" s="61">
        <f t="shared" si="4"/>
      </c>
      <c r="L26" s="62">
        <f>IF(J26="","",+$D$9*K26/10000)</f>
      </c>
    </row>
    <row r="27" spans="1:12" ht="15" customHeight="1">
      <c r="A27" s="75"/>
      <c r="B27" s="76"/>
      <c r="C27" s="77"/>
      <c r="D27" s="61">
        <f t="shared" si="0"/>
      </c>
      <c r="E27" s="62">
        <f t="shared" si="1"/>
      </c>
      <c r="H27" s="75"/>
      <c r="I27" s="76"/>
      <c r="J27" s="77"/>
      <c r="K27" s="61">
        <f t="shared" si="4"/>
      </c>
      <c r="L27" s="62">
        <f t="shared" si="5"/>
      </c>
    </row>
    <row r="28" spans="1:12" ht="15" customHeight="1">
      <c r="A28" s="75"/>
      <c r="B28" s="76"/>
      <c r="C28" s="77"/>
      <c r="D28" s="61">
        <f t="shared" si="0"/>
      </c>
      <c r="E28" s="59">
        <f t="shared" si="1"/>
      </c>
      <c r="F28" s="44"/>
      <c r="H28" s="75"/>
      <c r="I28" s="76"/>
      <c r="J28" s="77"/>
      <c r="K28" s="61">
        <f t="shared" si="4"/>
      </c>
      <c r="L28" s="62">
        <f t="shared" si="5"/>
      </c>
    </row>
    <row r="29" spans="1:12" ht="15" customHeight="1">
      <c r="A29" s="75"/>
      <c r="B29" s="76"/>
      <c r="C29" s="77"/>
      <c r="D29" s="61">
        <f t="shared" si="0"/>
      </c>
      <c r="E29" s="59">
        <f t="shared" si="1"/>
      </c>
      <c r="F29" s="44"/>
      <c r="H29" s="75"/>
      <c r="I29" s="76"/>
      <c r="J29" s="77"/>
      <c r="K29" s="61">
        <f t="shared" si="4"/>
      </c>
      <c r="L29" s="62">
        <f t="shared" si="5"/>
      </c>
    </row>
    <row r="30" spans="1:12" ht="15" customHeight="1">
      <c r="A30" s="75"/>
      <c r="B30" s="76"/>
      <c r="C30" s="77"/>
      <c r="D30" s="61">
        <f t="shared" si="0"/>
      </c>
      <c r="E30" s="62">
        <f t="shared" si="1"/>
      </c>
      <c r="F30" s="44"/>
      <c r="H30" s="75"/>
      <c r="I30" s="76"/>
      <c r="J30" s="77"/>
      <c r="K30" s="61">
        <f t="shared" si="4"/>
      </c>
      <c r="L30" s="62">
        <f t="shared" si="5"/>
      </c>
    </row>
    <row r="31" spans="1:12" ht="15" customHeight="1">
      <c r="A31" s="75"/>
      <c r="B31" s="78"/>
      <c r="C31" s="79"/>
      <c r="D31" s="63">
        <f t="shared" si="0"/>
      </c>
      <c r="E31" s="59">
        <f t="shared" si="1"/>
      </c>
      <c r="F31" s="44"/>
      <c r="H31" s="75"/>
      <c r="I31" s="78"/>
      <c r="J31" s="79"/>
      <c r="K31" s="63">
        <f t="shared" si="4"/>
      </c>
      <c r="L31" s="62">
        <f t="shared" si="5"/>
      </c>
    </row>
    <row r="32" spans="1:12" ht="15" customHeight="1">
      <c r="A32" s="6" t="s">
        <v>23</v>
      </c>
      <c r="B32" s="64"/>
      <c r="C32" s="65">
        <f>SUM(C19:C31)</f>
        <v>0</v>
      </c>
      <c r="D32" s="65">
        <f>SUM(D19:D31)</f>
        <v>0</v>
      </c>
      <c r="E32" s="64"/>
      <c r="F32" s="44"/>
      <c r="H32" s="6" t="s">
        <v>23</v>
      </c>
      <c r="I32" s="64"/>
      <c r="J32" s="65">
        <f>SUM(J19:J31)</f>
        <v>0</v>
      </c>
      <c r="K32" s="65">
        <f>SUM(K19:K31)</f>
        <v>0</v>
      </c>
      <c r="L32" s="64"/>
    </row>
    <row r="33" spans="1:12" ht="15" customHeight="1">
      <c r="A33" s="6" t="s">
        <v>24</v>
      </c>
      <c r="B33" s="66"/>
      <c r="C33" s="67">
        <f>IF(B33="","",+#REF!/10000)</f>
      </c>
      <c r="D33" s="67"/>
      <c r="E33" s="68">
        <f>SUM(E19:E31)</f>
        <v>0</v>
      </c>
      <c r="H33" s="6" t="s">
        <v>24</v>
      </c>
      <c r="I33" s="66"/>
      <c r="J33" s="67">
        <f>IF(I33="","",+#REF!/10000)</f>
      </c>
      <c r="K33" s="69"/>
      <c r="L33" s="68">
        <f>SUM(L19:L31)</f>
        <v>0</v>
      </c>
    </row>
    <row r="34" spans="1:12" ht="15" customHeight="1">
      <c r="A34" s="6" t="s">
        <v>20</v>
      </c>
      <c r="B34" s="66"/>
      <c r="C34" s="66"/>
      <c r="D34" s="70"/>
      <c r="E34" s="90" t="e">
        <f>D32/C32</f>
        <v>#DIV/0!</v>
      </c>
      <c r="H34" s="6" t="s">
        <v>30</v>
      </c>
      <c r="I34" s="66"/>
      <c r="J34" s="66"/>
      <c r="K34" s="70"/>
      <c r="L34" s="90" t="e">
        <f>K32/J32</f>
        <v>#DIV/0!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sheet="1"/>
  <protectedRanges>
    <protectedRange sqref="B41:E46" name="Omr?de6"/>
    <protectedRange sqref="E16 L16" name="Omr?de5"/>
    <protectedRange sqref="A19:C31 H19:J31" name="Omr?de4"/>
    <protectedRange sqref="D8" name="Omr?de3"/>
    <protectedRange sqref="B4:E7" name="Omr?de2"/>
    <protectedRange sqref="E2" name="Omr?de1"/>
  </protectedRanges>
  <mergeCells count="5">
    <mergeCell ref="B4:E4"/>
    <mergeCell ref="B5:E5"/>
    <mergeCell ref="B6:E6"/>
    <mergeCell ref="B7:E7"/>
    <mergeCell ref="B8:E8"/>
  </mergeCells>
  <dataValidations count="2">
    <dataValidation type="list" allowBlank="1" showInputMessage="1" showErrorMessage="1" sqref="B18:B31 I18:I31">
      <formula1>$L$4:$L$10</formula1>
    </dataValidation>
    <dataValidation type="list" allowBlank="1" showInputMessage="1" showErrorMessage="1" sqref="D9">
      <formula1>$Q$6:$Q$7</formula1>
    </dataValidation>
  </dataValidations>
  <printOptions/>
  <pageMargins left="0.984251968503937" right="0.5905511811023623" top="0.787401574803149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N34"/>
  <sheetViews>
    <sheetView tabSelected="1" zoomScale="88" zoomScaleNormal="88" zoomScalePageLayoutView="0" workbookViewId="0" topLeftCell="E8">
      <selection activeCell="F17" sqref="F17"/>
    </sheetView>
  </sheetViews>
  <sheetFormatPr defaultColWidth="8.7109375" defaultRowHeight="12.75"/>
  <cols>
    <col min="1" max="1" width="28.8515625" style="1" customWidth="1"/>
    <col min="2" max="4" width="15.7109375" style="1" customWidth="1"/>
    <col min="5" max="5" width="30.57421875" style="1" customWidth="1"/>
    <col min="6" max="7" width="8.7109375" style="1" customWidth="1"/>
    <col min="8" max="8" width="28.8515625" style="1" customWidth="1"/>
    <col min="9" max="11" width="15.7109375" style="1" customWidth="1"/>
    <col min="12" max="12" width="23.140625" style="1" customWidth="1"/>
    <col min="13" max="16384" width="8.7109375" style="1" customWidth="1"/>
  </cols>
  <sheetData>
    <row r="1" ht="21" customHeight="1">
      <c r="N1" s="9" t="s">
        <v>32</v>
      </c>
    </row>
    <row r="2" spans="1:14" ht="19.5" customHeight="1">
      <c r="A2" s="2" t="s">
        <v>45</v>
      </c>
      <c r="B2" s="3"/>
      <c r="C2" s="3"/>
      <c r="D2" s="4" t="s">
        <v>40</v>
      </c>
      <c r="E2" s="71"/>
      <c r="G2" s="5"/>
      <c r="H2" s="84" t="s">
        <v>15</v>
      </c>
      <c r="I2" s="85"/>
      <c r="J2" s="85"/>
      <c r="K2" s="85"/>
      <c r="L2" s="86"/>
      <c r="N2" s="87" t="s">
        <v>33</v>
      </c>
    </row>
    <row r="3" spans="1:12" ht="15" customHeight="1">
      <c r="A3" s="10"/>
      <c r="B3" s="11"/>
      <c r="C3" s="11"/>
      <c r="D3" s="11"/>
      <c r="E3" s="12"/>
      <c r="G3" s="5"/>
      <c r="H3" s="13" t="s">
        <v>5</v>
      </c>
      <c r="I3" s="3"/>
      <c r="J3" s="3"/>
      <c r="K3" s="14" t="s">
        <v>6</v>
      </c>
      <c r="L3" s="15"/>
    </row>
    <row r="4" spans="1:14" ht="15" customHeight="1">
      <c r="A4" s="16" t="s">
        <v>1</v>
      </c>
      <c r="B4" s="91"/>
      <c r="C4" s="91"/>
      <c r="D4" s="91"/>
      <c r="E4" s="92"/>
      <c r="G4" s="5"/>
      <c r="H4" s="6" t="s">
        <v>7</v>
      </c>
      <c r="I4" s="7"/>
      <c r="J4" s="7"/>
      <c r="K4" s="17"/>
      <c r="L4" s="18">
        <v>0.9</v>
      </c>
      <c r="N4" s="9"/>
    </row>
    <row r="5" spans="1:12" ht="15" customHeight="1">
      <c r="A5" s="10" t="s">
        <v>2</v>
      </c>
      <c r="B5" s="91"/>
      <c r="C5" s="91"/>
      <c r="D5" s="91"/>
      <c r="E5" s="92"/>
      <c r="G5" s="5"/>
      <c r="H5" s="10" t="s">
        <v>8</v>
      </c>
      <c r="I5" s="11"/>
      <c r="J5" s="11"/>
      <c r="K5" s="19"/>
      <c r="L5" s="20">
        <v>0.9</v>
      </c>
    </row>
    <row r="6" spans="1:12" ht="15" customHeight="1">
      <c r="A6" s="10" t="s">
        <v>3</v>
      </c>
      <c r="B6" s="91"/>
      <c r="C6" s="91"/>
      <c r="D6" s="91"/>
      <c r="E6" s="92"/>
      <c r="G6" s="5"/>
      <c r="H6" s="6" t="s">
        <v>9</v>
      </c>
      <c r="I6" s="7"/>
      <c r="J6" s="7"/>
      <c r="K6" s="17"/>
      <c r="L6" s="18">
        <v>0.7</v>
      </c>
    </row>
    <row r="7" spans="1:12" ht="15" customHeight="1">
      <c r="A7" s="10" t="s">
        <v>4</v>
      </c>
      <c r="B7" s="91"/>
      <c r="C7" s="91"/>
      <c r="D7" s="91"/>
      <c r="E7" s="92"/>
      <c r="G7" s="5"/>
      <c r="H7" s="10" t="s">
        <v>10</v>
      </c>
      <c r="I7" s="11"/>
      <c r="J7" s="11"/>
      <c r="K7" s="19"/>
      <c r="L7" s="20">
        <v>0.5</v>
      </c>
    </row>
    <row r="8" spans="1:12" ht="27.75" customHeight="1">
      <c r="A8" s="10" t="s">
        <v>27</v>
      </c>
      <c r="B8" s="93" t="s">
        <v>41</v>
      </c>
      <c r="C8" s="93"/>
      <c r="D8" s="93"/>
      <c r="E8" s="94"/>
      <c r="G8" s="5"/>
      <c r="H8" s="6" t="s">
        <v>11</v>
      </c>
      <c r="I8" s="7"/>
      <c r="J8" s="7"/>
      <c r="K8" s="17"/>
      <c r="L8" s="18">
        <v>0.4</v>
      </c>
    </row>
    <row r="9" spans="1:12" ht="15" customHeight="1">
      <c r="A9" s="10" t="s">
        <v>26</v>
      </c>
      <c r="B9" s="11"/>
      <c r="C9" s="21"/>
      <c r="D9" s="22">
        <v>110</v>
      </c>
      <c r="E9" s="23" t="s">
        <v>25</v>
      </c>
      <c r="G9" s="5"/>
      <c r="H9" s="6" t="s">
        <v>12</v>
      </c>
      <c r="I9" s="7"/>
      <c r="J9" s="7"/>
      <c r="K9" s="17"/>
      <c r="L9" s="18">
        <v>0.3</v>
      </c>
    </row>
    <row r="10" spans="1:12" ht="15" customHeight="1">
      <c r="A10" s="89" t="s">
        <v>28</v>
      </c>
      <c r="B10" s="11"/>
      <c r="C10" s="11"/>
      <c r="D10" s="11"/>
      <c r="E10" s="12"/>
      <c r="G10" s="5"/>
      <c r="H10" s="24" t="s">
        <v>13</v>
      </c>
      <c r="I10" s="25"/>
      <c r="J10" s="25"/>
      <c r="K10" s="26"/>
      <c r="L10" s="27">
        <v>0.1</v>
      </c>
    </row>
    <row r="11" spans="1:12" ht="15" customHeight="1">
      <c r="A11" s="28"/>
      <c r="B11" s="29"/>
      <c r="C11" s="29"/>
      <c r="D11" s="29"/>
      <c r="E11" s="30"/>
      <c r="G11" s="5"/>
      <c r="H11" s="31" t="s">
        <v>19</v>
      </c>
      <c r="I11" s="25"/>
      <c r="J11" s="25"/>
      <c r="K11" s="25"/>
      <c r="L11" s="32"/>
    </row>
    <row r="12" spans="1:12" ht="15" customHeight="1">
      <c r="A12" s="33"/>
      <c r="B12" s="34"/>
      <c r="C12" s="34"/>
      <c r="D12" s="35"/>
      <c r="E12" s="36"/>
      <c r="G12" s="5"/>
      <c r="H12" s="33"/>
      <c r="I12" s="34"/>
      <c r="J12" s="34"/>
      <c r="K12" s="35"/>
      <c r="L12" s="36"/>
    </row>
    <row r="13" spans="1:12" ht="15" customHeight="1">
      <c r="A13" s="37" t="s">
        <v>42</v>
      </c>
      <c r="B13" s="38"/>
      <c r="C13" s="38"/>
      <c r="D13" s="39"/>
      <c r="E13" s="40"/>
      <c r="G13" s="5"/>
      <c r="H13" s="37" t="s">
        <v>43</v>
      </c>
      <c r="I13" s="38"/>
      <c r="J13" s="38"/>
      <c r="K13" s="39"/>
      <c r="L13" s="40"/>
    </row>
    <row r="14" spans="1:12" ht="15" customHeight="1">
      <c r="A14" s="41" t="s">
        <v>29</v>
      </c>
      <c r="B14" s="34"/>
      <c r="C14" s="34"/>
      <c r="D14" s="42"/>
      <c r="E14" s="43"/>
      <c r="F14" s="44"/>
      <c r="G14" s="5"/>
      <c r="H14" s="41"/>
      <c r="I14" s="34"/>
      <c r="J14" s="34"/>
      <c r="K14" s="42"/>
      <c r="L14" s="43"/>
    </row>
    <row r="15" spans="1:12" ht="15" customHeight="1">
      <c r="A15" s="41"/>
      <c r="B15" s="34"/>
      <c r="C15" s="34"/>
      <c r="D15" s="42"/>
      <c r="E15" s="43"/>
      <c r="F15" s="44"/>
      <c r="G15" s="5"/>
      <c r="H15" s="41"/>
      <c r="I15" s="34"/>
      <c r="J15" s="34"/>
      <c r="K15" s="42"/>
      <c r="L15" s="43"/>
    </row>
    <row r="16" spans="1:12" ht="15" customHeight="1">
      <c r="A16" s="41"/>
      <c r="B16" s="34"/>
      <c r="C16" s="34"/>
      <c r="D16" s="34"/>
      <c r="E16" s="45"/>
      <c r="F16" s="44"/>
      <c r="G16" s="5"/>
      <c r="H16" s="41"/>
      <c r="I16" s="34"/>
      <c r="J16" s="34"/>
      <c r="K16" s="34"/>
      <c r="L16" s="45"/>
    </row>
    <row r="17" spans="1:12" ht="30" customHeight="1">
      <c r="A17" s="46" t="s">
        <v>5</v>
      </c>
      <c r="B17" s="47" t="s">
        <v>14</v>
      </c>
      <c r="C17" s="48" t="s">
        <v>16</v>
      </c>
      <c r="D17" s="49" t="s">
        <v>17</v>
      </c>
      <c r="E17" s="49" t="s">
        <v>18</v>
      </c>
      <c r="F17" s="44"/>
      <c r="H17" s="46" t="s">
        <v>5</v>
      </c>
      <c r="I17" s="47" t="s">
        <v>14</v>
      </c>
      <c r="J17" s="48" t="s">
        <v>16</v>
      </c>
      <c r="K17" s="49" t="s">
        <v>17</v>
      </c>
      <c r="L17" s="49" t="s">
        <v>18</v>
      </c>
    </row>
    <row r="18" spans="1:12" ht="15" customHeight="1">
      <c r="A18" s="50"/>
      <c r="B18" s="51" t="s">
        <v>21</v>
      </c>
      <c r="C18" s="52" t="s">
        <v>22</v>
      </c>
      <c r="D18" s="53" t="s">
        <v>22</v>
      </c>
      <c r="E18" s="53" t="s">
        <v>0</v>
      </c>
      <c r="F18" s="44"/>
      <c r="H18" s="54"/>
      <c r="I18" s="55" t="s">
        <v>21</v>
      </c>
      <c r="J18" s="56" t="s">
        <v>31</v>
      </c>
      <c r="K18" s="57" t="s">
        <v>31</v>
      </c>
      <c r="L18" s="57" t="s">
        <v>0</v>
      </c>
    </row>
    <row r="19" spans="1:14" ht="15" customHeight="1">
      <c r="A19" s="72" t="s">
        <v>35</v>
      </c>
      <c r="B19" s="73">
        <v>0.9</v>
      </c>
      <c r="C19" s="74">
        <v>10000</v>
      </c>
      <c r="D19" s="58">
        <f aca="true" t="shared" si="0" ref="D19:D31">IF(C19="","",+C19*B19)</f>
        <v>9000</v>
      </c>
      <c r="E19" s="59">
        <f aca="true" t="shared" si="1" ref="E19:E31">IF(C19="","",+$D$9*D19/10000)</f>
        <v>99</v>
      </c>
      <c r="F19" s="44"/>
      <c r="H19" s="72" t="s">
        <v>35</v>
      </c>
      <c r="I19" s="73">
        <v>0.9</v>
      </c>
      <c r="J19" s="74">
        <v>10000</v>
      </c>
      <c r="K19" s="58">
        <f aca="true" t="shared" si="2" ref="K19:K31">IF(J19="","",+J19*I19)</f>
        <v>9000</v>
      </c>
      <c r="L19" s="59">
        <f aca="true" t="shared" si="3" ref="L19:L31">IF(J19="","",+$D$9*K19/10000)</f>
        <v>99</v>
      </c>
      <c r="N19" s="60"/>
    </row>
    <row r="20" spans="1:12" ht="15" customHeight="1">
      <c r="A20" s="75" t="s">
        <v>36</v>
      </c>
      <c r="B20" s="76">
        <v>0.9</v>
      </c>
      <c r="C20" s="77">
        <v>5000</v>
      </c>
      <c r="D20" s="61">
        <f aca="true" t="shared" si="4" ref="D20:D25">IF(C20="","",+C20*B20)</f>
        <v>4500</v>
      </c>
      <c r="E20" s="59">
        <f aca="true" t="shared" si="5" ref="E20:E25">IF(C20="","",+$D$9*D20/10000)</f>
        <v>49.5</v>
      </c>
      <c r="F20" s="44"/>
      <c r="H20" s="75" t="s">
        <v>37</v>
      </c>
      <c r="I20" s="76">
        <v>0.9</v>
      </c>
      <c r="J20" s="77">
        <v>5000</v>
      </c>
      <c r="K20" s="61">
        <f t="shared" si="2"/>
        <v>4500</v>
      </c>
      <c r="L20" s="59">
        <f t="shared" si="3"/>
        <v>49.5</v>
      </c>
    </row>
    <row r="21" spans="1:12" ht="15" customHeight="1">
      <c r="A21" s="75" t="s">
        <v>13</v>
      </c>
      <c r="B21" s="76">
        <v>0.1</v>
      </c>
      <c r="C21" s="77">
        <v>25000</v>
      </c>
      <c r="D21" s="61">
        <f t="shared" si="4"/>
        <v>2500</v>
      </c>
      <c r="E21" s="62">
        <f t="shared" si="5"/>
        <v>27.5</v>
      </c>
      <c r="H21" s="75" t="s">
        <v>38</v>
      </c>
      <c r="I21" s="76">
        <v>0.1</v>
      </c>
      <c r="J21" s="77">
        <v>22500</v>
      </c>
      <c r="K21" s="61">
        <f>IF(J21="","",+J21*I21)</f>
        <v>2250</v>
      </c>
      <c r="L21" s="62">
        <f t="shared" si="3"/>
        <v>24.75</v>
      </c>
    </row>
    <row r="22" spans="1:14" ht="15" customHeight="1">
      <c r="A22" s="75"/>
      <c r="B22" s="76"/>
      <c r="C22" s="77"/>
      <c r="D22" s="61">
        <f t="shared" si="4"/>
      </c>
      <c r="E22" s="62">
        <f t="shared" si="5"/>
      </c>
      <c r="H22" s="75" t="s">
        <v>39</v>
      </c>
      <c r="I22" s="76">
        <v>0.9</v>
      </c>
      <c r="J22" s="77">
        <v>2500</v>
      </c>
      <c r="K22" s="61">
        <f t="shared" si="2"/>
        <v>2250</v>
      </c>
      <c r="L22" s="62">
        <f t="shared" si="3"/>
        <v>24.75</v>
      </c>
      <c r="N22" s="87" t="s">
        <v>34</v>
      </c>
    </row>
    <row r="23" spans="1:12" ht="15" customHeight="1">
      <c r="A23" s="75"/>
      <c r="B23" s="76"/>
      <c r="C23" s="77"/>
      <c r="D23" s="61">
        <f t="shared" si="4"/>
      </c>
      <c r="E23" s="62">
        <f t="shared" si="5"/>
      </c>
      <c r="F23" s="44"/>
      <c r="H23" s="75"/>
      <c r="I23" s="76"/>
      <c r="J23" s="77"/>
      <c r="K23" s="61">
        <f t="shared" si="2"/>
      </c>
      <c r="L23" s="62">
        <f t="shared" si="3"/>
      </c>
    </row>
    <row r="24" spans="1:14" ht="15" customHeight="1">
      <c r="A24" s="75"/>
      <c r="B24" s="76"/>
      <c r="C24" s="77"/>
      <c r="D24" s="61">
        <f t="shared" si="4"/>
      </c>
      <c r="E24" s="62">
        <f t="shared" si="5"/>
      </c>
      <c r="F24" s="44"/>
      <c r="H24" s="75"/>
      <c r="I24" s="76"/>
      <c r="J24" s="77"/>
      <c r="K24" s="61">
        <f t="shared" si="2"/>
      </c>
      <c r="L24" s="62">
        <f t="shared" si="3"/>
      </c>
      <c r="N24" s="9"/>
    </row>
    <row r="25" spans="1:12" ht="15" customHeight="1">
      <c r="A25" s="75"/>
      <c r="B25" s="76"/>
      <c r="C25" s="77"/>
      <c r="D25" s="61">
        <f t="shared" si="4"/>
      </c>
      <c r="E25" s="59">
        <f t="shared" si="5"/>
      </c>
      <c r="F25" s="44"/>
      <c r="H25" s="75"/>
      <c r="I25" s="76"/>
      <c r="J25" s="77"/>
      <c r="K25" s="61">
        <f t="shared" si="2"/>
      </c>
      <c r="L25" s="59">
        <f t="shared" si="3"/>
      </c>
    </row>
    <row r="26" spans="1:12" ht="15" customHeight="1">
      <c r="A26" s="75"/>
      <c r="B26" s="76"/>
      <c r="C26" s="77"/>
      <c r="D26" s="61">
        <f t="shared" si="0"/>
      </c>
      <c r="E26" s="62">
        <f t="shared" si="1"/>
      </c>
      <c r="H26" s="75"/>
      <c r="I26" s="76"/>
      <c r="J26" s="77"/>
      <c r="K26" s="61">
        <f t="shared" si="2"/>
      </c>
      <c r="L26" s="62">
        <f t="shared" si="3"/>
      </c>
    </row>
    <row r="27" spans="1:12" ht="15" customHeight="1">
      <c r="A27" s="75"/>
      <c r="B27" s="76"/>
      <c r="C27" s="77"/>
      <c r="D27" s="61">
        <f t="shared" si="0"/>
      </c>
      <c r="E27" s="62">
        <f t="shared" si="1"/>
      </c>
      <c r="H27" s="75"/>
      <c r="I27" s="76"/>
      <c r="J27" s="77"/>
      <c r="K27" s="61">
        <f t="shared" si="2"/>
      </c>
      <c r="L27" s="62">
        <f t="shared" si="3"/>
      </c>
    </row>
    <row r="28" spans="1:12" ht="15" customHeight="1">
      <c r="A28" s="75"/>
      <c r="B28" s="76"/>
      <c r="C28" s="77"/>
      <c r="D28" s="61">
        <f t="shared" si="0"/>
      </c>
      <c r="E28" s="62">
        <f t="shared" si="1"/>
      </c>
      <c r="F28" s="44"/>
      <c r="H28" s="75"/>
      <c r="I28" s="76"/>
      <c r="J28" s="77"/>
      <c r="K28" s="61">
        <f t="shared" si="2"/>
      </c>
      <c r="L28" s="62">
        <f t="shared" si="3"/>
      </c>
    </row>
    <row r="29" spans="1:12" ht="15" customHeight="1">
      <c r="A29" s="75"/>
      <c r="B29" s="76"/>
      <c r="C29" s="77"/>
      <c r="D29" s="61">
        <f t="shared" si="0"/>
      </c>
      <c r="E29" s="62">
        <f t="shared" si="1"/>
      </c>
      <c r="F29" s="44"/>
      <c r="H29" s="75"/>
      <c r="I29" s="76"/>
      <c r="J29" s="77"/>
      <c r="K29" s="61">
        <f t="shared" si="2"/>
      </c>
      <c r="L29" s="62">
        <f t="shared" si="3"/>
      </c>
    </row>
    <row r="30" spans="1:12" ht="15" customHeight="1">
      <c r="A30" s="75"/>
      <c r="B30" s="76"/>
      <c r="C30" s="77"/>
      <c r="D30" s="61">
        <f t="shared" si="0"/>
      </c>
      <c r="E30" s="62">
        <f t="shared" si="1"/>
      </c>
      <c r="F30" s="44"/>
      <c r="H30" s="75"/>
      <c r="I30" s="76"/>
      <c r="J30" s="77"/>
      <c r="K30" s="61">
        <f t="shared" si="2"/>
      </c>
      <c r="L30" s="62">
        <f t="shared" si="3"/>
      </c>
    </row>
    <row r="31" spans="1:12" ht="15" customHeight="1">
      <c r="A31" s="75"/>
      <c r="B31" s="78"/>
      <c r="C31" s="79"/>
      <c r="D31" s="63">
        <f t="shared" si="0"/>
      </c>
      <c r="E31" s="62">
        <f t="shared" si="1"/>
      </c>
      <c r="F31" s="44"/>
      <c r="H31" s="75"/>
      <c r="I31" s="78"/>
      <c r="J31" s="79"/>
      <c r="K31" s="63">
        <f t="shared" si="2"/>
      </c>
      <c r="L31" s="62">
        <f t="shared" si="3"/>
      </c>
    </row>
    <row r="32" spans="1:12" ht="15" customHeight="1">
      <c r="A32" s="6" t="s">
        <v>23</v>
      </c>
      <c r="B32" s="64"/>
      <c r="C32" s="65">
        <f>SUM(C19:C31)</f>
        <v>40000</v>
      </c>
      <c r="D32" s="65">
        <f>SUM(D19:D31)</f>
        <v>16000</v>
      </c>
      <c r="E32" s="64"/>
      <c r="F32" s="44"/>
      <c r="H32" s="6" t="s">
        <v>23</v>
      </c>
      <c r="I32" s="64"/>
      <c r="J32" s="65">
        <f>SUM(J19:J31)</f>
        <v>40000</v>
      </c>
      <c r="K32" s="65">
        <f>SUM(K19:K31)</f>
        <v>18000</v>
      </c>
      <c r="L32" s="64"/>
    </row>
    <row r="33" spans="1:12" ht="15" customHeight="1">
      <c r="A33" s="6" t="s">
        <v>24</v>
      </c>
      <c r="B33" s="66"/>
      <c r="C33" s="67">
        <f>IF(B33="","",+#REF!/10000)</f>
      </c>
      <c r="D33" s="67"/>
      <c r="E33" s="68">
        <f>SUM(E19:E31)</f>
        <v>176</v>
      </c>
      <c r="H33" s="6" t="s">
        <v>24</v>
      </c>
      <c r="I33" s="66"/>
      <c r="J33" s="67">
        <f>IF(I33="","",+#REF!/10000)</f>
      </c>
      <c r="K33" s="69"/>
      <c r="L33" s="68">
        <f>SUM(L19:L31)</f>
        <v>198</v>
      </c>
    </row>
    <row r="34" spans="1:12" ht="15" customHeight="1">
      <c r="A34" s="6" t="s">
        <v>20</v>
      </c>
      <c r="B34" s="66"/>
      <c r="C34" s="66"/>
      <c r="D34" s="70"/>
      <c r="E34" s="90">
        <f>D32/C32</f>
        <v>0.4</v>
      </c>
      <c r="H34" s="6" t="s">
        <v>30</v>
      </c>
      <c r="I34" s="66"/>
      <c r="J34" s="66"/>
      <c r="K34" s="70"/>
      <c r="L34" s="90">
        <f>K32/J32</f>
        <v>0.45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sheet="1"/>
  <protectedRanges>
    <protectedRange sqref="B41:E46" name="Omr?de6"/>
    <protectedRange sqref="E16 L16" name="Omr?de5"/>
    <protectedRange sqref="A19:C31 H19:J31" name="Omr?de4"/>
    <protectedRange sqref="D8" name="Omr?de3"/>
    <protectedRange sqref="B4:E7" name="Omr?de2"/>
    <protectedRange sqref="E2" name="Omr?de1"/>
  </protectedRanges>
  <mergeCells count="5">
    <mergeCell ref="B4:E4"/>
    <mergeCell ref="B5:E5"/>
    <mergeCell ref="B6:E6"/>
    <mergeCell ref="B7:E7"/>
    <mergeCell ref="B8:E8"/>
  </mergeCells>
  <dataValidations count="1">
    <dataValidation type="list" allowBlank="1" showInputMessage="1" showErrorMessage="1" sqref="B20 B18:B19 B21:B31 I18:I31">
      <formula1>$L$4:$L$10</formula1>
    </dataValidation>
  </dataValidations>
  <printOptions/>
  <pageMargins left="0.984251968503937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TRI-CONSULT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Gram</dc:creator>
  <cp:keywords/>
  <dc:description/>
  <cp:lastModifiedBy>Mette Fisker</cp:lastModifiedBy>
  <cp:lastPrinted>2023-03-27T09:33:09Z</cp:lastPrinted>
  <dcterms:created xsi:type="dcterms:W3CDTF">2005-11-10T09:34:04Z</dcterms:created>
  <dcterms:modified xsi:type="dcterms:W3CDTF">2023-08-28T05:22:06Z</dcterms:modified>
  <cp:category/>
  <cp:version/>
  <cp:contentType/>
  <cp:contentStatus/>
</cp:coreProperties>
</file>